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95" windowWidth="13275" windowHeight="5115"/>
  </bookViews>
  <sheets>
    <sheet name="PROGRAME" sheetId="1" r:id="rId1"/>
    <sheet name="TESTE" sheetId="6" r:id="rId2"/>
  </sheets>
  <calcPr calcId="144525"/>
</workbook>
</file>

<file path=xl/calcChain.xml><?xml version="1.0" encoding="utf-8"?>
<calcChain xmlns="http://schemas.openxmlformats.org/spreadsheetml/2006/main">
  <c r="Q47" i="1" l="1"/>
  <c r="Q52" i="1" l="1"/>
  <c r="Q41" i="1" l="1"/>
  <c r="M10" i="1"/>
  <c r="M40" i="1" l="1"/>
  <c r="M31" i="1"/>
  <c r="M26" i="1"/>
  <c r="M24" i="1"/>
  <c r="M11" i="1"/>
  <c r="M12" i="1"/>
  <c r="M13" i="1"/>
  <c r="M14" i="1"/>
  <c r="M15" i="1"/>
  <c r="M16" i="1"/>
  <c r="Q38" i="1"/>
  <c r="Q30" i="1"/>
  <c r="Q23" i="1"/>
  <c r="Q17" i="1"/>
  <c r="Q42" i="1" l="1"/>
  <c r="Q53" i="1"/>
  <c r="H15" i="6" l="1"/>
  <c r="G41" i="1" l="1"/>
  <c r="H23" i="6" l="1"/>
  <c r="H18" i="6"/>
  <c r="G17" i="1"/>
  <c r="G52" i="1"/>
  <c r="G47" i="1"/>
  <c r="H24" i="6" l="1"/>
  <c r="G53" i="1"/>
  <c r="G38" i="1" l="1"/>
  <c r="G23" i="1"/>
  <c r="G30" i="1" l="1"/>
  <c r="G42" i="1" s="1"/>
</calcChain>
</file>

<file path=xl/sharedStrings.xml><?xml version="1.0" encoding="utf-8"?>
<sst xmlns="http://schemas.openxmlformats.org/spreadsheetml/2006/main" count="246" uniqueCount="134">
  <si>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</si>
  <si>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</si>
  <si>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</si>
  <si>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</si>
  <si>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</si>
  <si>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</si>
  <si>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</si>
  <si>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</si>
  <si>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</si>
  <si>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</si>
  <si>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</si>
  <si>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</si>
  <si>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</si>
  <si>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</si>
  <si>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</si>
  <si>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</si>
  <si>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</si>
  <si>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</si>
  <si>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</si>
  <si>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</si>
  <si>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</si>
  <si>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</si>
  <si>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</si>
  <si>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</si>
  <si>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</si>
  <si>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</si>
  <si>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</si>
  <si>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</si>
  <si>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</si>
  <si>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</si>
  <si>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>T O T A L MEDIPLUS</t>
  </si>
  <si>
    <t xml:space="preserve">TOTAL  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</si>
  <si>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</si>
  <si>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</si>
  <si>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</si>
  <si>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</si>
  <si>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</si>
  <si>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</si>
  <si>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</si>
  <si>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</si>
  <si>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</si>
  <si>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</si>
  <si>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</si>
  <si>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</si>
  <si>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</si>
  <si>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</si>
  <si>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</si>
  <si>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8841/31.07.2019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</si>
  <si>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</si>
  <si>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</si>
  <si>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</si>
  <si>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</si>
  <si>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</si>
  <si>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</si>
  <si>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</si>
  <si>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</si>
  <si>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</si>
  <si>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</si>
  <si>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</si>
  <si>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</si>
  <si>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</si>
  <si>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</si>
  <si>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</si>
  <si>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</si>
  <si>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</si>
  <si>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</si>
  <si>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</si>
  <si>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</si>
  <si>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</si>
  <si>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</si>
  <si>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teste</t>
  </si>
  <si>
    <t>29/30.06.2019</t>
  </si>
  <si>
    <t>Plata factura cesionata</t>
  </si>
  <si>
    <t>TOTAL  FARMEXPERT (ALLIANCE HEALTHCARE ROMANIA  SRL)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</si>
  <si>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</si>
  <si>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</si>
  <si>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</si>
  <si>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</si>
  <si>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</si>
  <si>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</si>
  <si>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SEPT 2019</t>
  </si>
  <si>
    <t>44450/27.08.2019</t>
  </si>
  <si>
    <t>9568/13.09.2019</t>
  </si>
  <si>
    <t>SEPTEMB. 2019</t>
  </si>
  <si>
    <t>44441/22.08.2019</t>
  </si>
  <si>
    <t>TOTAL   FARMEXIM S A</t>
  </si>
  <si>
    <t>GENTIANA</t>
  </si>
  <si>
    <t>T O T A L  FARMEXPERT (ALLIANCE HEALTHCARE ROMANIA SRL)</t>
  </si>
  <si>
    <t>ADEN FARM SRL</t>
  </si>
  <si>
    <t xml:space="preserve">MEDIPLUS EXIM </t>
  </si>
  <si>
    <t>Teste</t>
  </si>
  <si>
    <t>GE EN0032/31.07.2019</t>
  </si>
  <si>
    <t>GEHOR 34/21.07.2019</t>
  </si>
  <si>
    <t>GEGEN033/31.07.2019</t>
  </si>
  <si>
    <t>GENTIANA034/31.07.2019</t>
  </si>
  <si>
    <t>9066/09.08.2019</t>
  </si>
  <si>
    <t>8851/28.08.2019</t>
  </si>
  <si>
    <t>33/31.07.2019</t>
  </si>
  <si>
    <t>8850/28.08.2019</t>
  </si>
  <si>
    <t>SRX 1063/31.07.2019</t>
  </si>
  <si>
    <t>SEPT 2019 9504/11.09.2019</t>
  </si>
  <si>
    <t>8852/02.09.2019</t>
  </si>
  <si>
    <t>MM 359/31.07.2019</t>
  </si>
  <si>
    <t>9233/03.09.2019</t>
  </si>
  <si>
    <t>7771/27.08.2019</t>
  </si>
  <si>
    <t>GE-HOR 33/31.07.2019</t>
  </si>
  <si>
    <t>9329/05.09.2019</t>
  </si>
  <si>
    <t>7797/02,09,2019</t>
  </si>
  <si>
    <t>SEPT 2019 9531/12,09,2019</t>
  </si>
  <si>
    <t>276/31.07.2019</t>
  </si>
  <si>
    <t>1695/31.07.2019</t>
  </si>
  <si>
    <t>GE EN0031/31.07.2019</t>
  </si>
  <si>
    <t>GE HOR 33/31.07.2019</t>
  </si>
  <si>
    <t>GEGEN032/31.07.2019</t>
  </si>
  <si>
    <t>GENTIANA033/31.07.2019</t>
  </si>
  <si>
    <t>6179/01.07.2019</t>
  </si>
  <si>
    <t>SEPT  9981/26.06.2019</t>
  </si>
  <si>
    <t>5071/13.09.2019</t>
  </si>
  <si>
    <t>6184/31.07.2019</t>
  </si>
  <si>
    <t>OCT 2019 10198/03.10.2019</t>
  </si>
  <si>
    <t>FSOM 2561/31.08.2019</t>
  </si>
  <si>
    <t>FSOM 3157/31.08.2019</t>
  </si>
  <si>
    <t>FSOM 4127/31.08.2019</t>
  </si>
  <si>
    <t>7915/27.09.2019</t>
  </si>
  <si>
    <t>FARMEXIM  S. A.</t>
  </si>
  <si>
    <t>OCT 2019</t>
  </si>
  <si>
    <t>10631/15.10.2019</t>
  </si>
  <si>
    <t xml:space="preserve">GENTIANA </t>
  </si>
  <si>
    <t>44582/26.09.2019</t>
  </si>
  <si>
    <t>GENTIANA 37/31.08.2019</t>
  </si>
  <si>
    <t>GE HOR 42/31.08.2019</t>
  </si>
  <si>
    <t>PLATI CESIUNI PROGRAME   24  OCTOMBRIE 2019</t>
  </si>
  <si>
    <t>PLATI CESIUNI TESTE  24  OCTOMBRIE  2019</t>
  </si>
  <si>
    <t>AUG  2019 9067/29.08.2019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</si>
</sst>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2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2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9" fontId="0" fillId="0" borderId="37" xfId="0" applyNumberFormat="1" applyBorder="1"/>
    <xf numFmtId="49" fontId="0" fillId="0" borderId="23" xfId="0" applyNumberFormat="1" applyBorder="1"/>
    <xf numFmtId="4" fontId="0" fillId="0" borderId="15" xfId="0" applyNumberFormat="1" applyBorder="1"/>
    <xf numFmtId="0" fontId="5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0" fontId="0" fillId="0" borderId="30" xfId="0" applyFont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1" fillId="0" borderId="17" xfId="1" applyFont="1" applyBorder="1" applyAlignment="1">
      <alignment horizontal="right"/>
    </xf>
    <xf numFmtId="0" fontId="0" fillId="0" borderId="14" xfId="0" applyFill="1" applyBorder="1"/>
    <xf numFmtId="4" fontId="0" fillId="0" borderId="42" xfId="0" applyNumberFormat="1" applyBorder="1"/>
    <xf numFmtId="4" fontId="0" fillId="0" borderId="30" xfId="0" applyNumberFormat="1" applyBorder="1"/>
    <xf numFmtId="4" fontId="0" fillId="0" borderId="0" xfId="0" applyNumberFormat="1"/>
    <xf numFmtId="0" fontId="4" fillId="0" borderId="17" xfId="0" applyFont="1" applyBorder="1" applyAlignment="1">
      <alignment horizontal="center" wrapText="1"/>
    </xf>
    <xf numFmtId="0" fontId="0" fillId="0" borderId="44" xfId="0" applyBorder="1"/>
    <xf numFmtId="0" fontId="0" fillId="0" borderId="12" xfId="0" applyBorder="1"/>
    <xf numFmtId="4" fontId="0" fillId="0" borderId="18" xfId="0" applyNumberFormat="1" applyBorder="1"/>
    <xf numFmtId="49" fontId="0" fillId="0" borderId="13" xfId="0" applyNumberFormat="1" applyBorder="1"/>
    <xf numFmtId="0" fontId="4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2" fillId="0" borderId="3" xfId="0" applyFont="1" applyBorder="1"/>
    <xf numFmtId="4" fontId="0" fillId="0" borderId="9" xfId="0" applyNumberFormat="1" applyFill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2" fillId="0" borderId="5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0" fontId="4" fillId="0" borderId="48" xfId="0" applyFont="1" applyBorder="1" applyAlignment="1">
      <alignment horizontal="center" wrapText="1"/>
    </xf>
    <xf numFmtId="0" fontId="0" fillId="0" borderId="45" xfId="0" applyBorder="1"/>
    <xf numFmtId="0" fontId="0" fillId="0" borderId="48" xfId="0" applyBorder="1"/>
    <xf numFmtId="0" fontId="4" fillId="0" borderId="44" xfId="0" applyFont="1" applyBorder="1" applyAlignment="1">
      <alignment horizontal="center" wrapText="1"/>
    </xf>
    <xf numFmtId="49" fontId="0" fillId="0" borderId="3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2" fillId="0" borderId="34" xfId="0" applyFont="1" applyBorder="1"/>
    <xf numFmtId="0" fontId="4" fillId="0" borderId="49" xfId="0" applyFont="1" applyBorder="1" applyAlignment="1">
      <alignment horizontal="center" wrapText="1"/>
    </xf>
    <xf numFmtId="0" fontId="5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1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5" fillId="0" borderId="29" xfId="0" applyFont="1" applyBorder="1" applyAlignment="1">
      <alignment horizontal="right" wrapText="1"/>
    </xf>
    <xf numFmtId="0" fontId="0" fillId="0" borderId="40" xfId="0" applyFill="1" applyBorder="1"/>
    <xf numFmtId="0" fontId="5" fillId="0" borderId="2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4" fontId="4" fillId="0" borderId="18" xfId="0" applyNumberFormat="1" applyFont="1" applyFill="1" applyBorder="1" applyAlignment="1">
      <alignment horizontal="right"/>
    </xf>
    <xf numFmtId="0" fontId="0" fillId="0" borderId="23" xfId="0" applyFill="1" applyBorder="1"/>
    <xf numFmtId="0" fontId="0" fillId="0" borderId="7" xfId="0" applyFill="1" applyBorder="1"/>
    <xf numFmtId="0" fontId="0" fillId="0" borderId="33" xfId="0" applyBorder="1"/>
    <xf numFmtId="4" fontId="4" fillId="0" borderId="26" xfId="0" applyNumberFormat="1" applyFont="1" applyBorder="1"/>
    <xf numFmtId="0" fontId="5" fillId="0" borderId="18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5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8" xfId="0" applyFill="1" applyBorder="1" applyAlignment="1">
      <alignment horizontal="right"/>
    </xf>
    <xf numFmtId="4" fontId="6" fillId="0" borderId="44" xfId="0" applyNumberFormat="1" applyFont="1" applyBorder="1"/>
    <xf numFmtId="49" fontId="0" fillId="0" borderId="1" xfId="0" applyNumberFormat="1" applyBorder="1"/>
    <xf numFmtId="0" fontId="0" fillId="0" borderId="35" xfId="0" applyFont="1" applyBorder="1"/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0" fillId="0" borderId="9" xfId="0" applyFill="1" applyBorder="1"/>
    <xf numFmtId="0" fontId="2" fillId="0" borderId="16" xfId="1" applyFont="1" applyBorder="1" applyAlignment="1">
      <alignment horizontal="center"/>
    </xf>
    <xf numFmtId="49" fontId="0" fillId="0" borderId="51" xfId="0" applyNumberFormat="1" applyBorder="1"/>
    <xf numFmtId="0" fontId="0" fillId="0" borderId="42" xfId="0" applyFont="1" applyBorder="1"/>
    <xf numFmtId="4" fontId="6" fillId="0" borderId="18" xfId="0" applyNumberFormat="1" applyFont="1" applyBorder="1"/>
    <xf numFmtId="4" fontId="6" fillId="0" borderId="26" xfId="0" applyNumberFormat="1" applyFont="1" applyBorder="1"/>
    <xf numFmtId="0" fontId="1" fillId="0" borderId="24" xfId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16" xfId="1" applyFont="1" applyBorder="1" applyAlignment="1">
      <alignment horizontal="right"/>
    </xf>
    <xf numFmtId="4" fontId="0" fillId="0" borderId="19" xfId="0" applyNumberFormat="1" applyBorder="1"/>
    <xf numFmtId="0" fontId="2" fillId="0" borderId="51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4" fillId="0" borderId="52" xfId="0" applyNumberFormat="1" applyFont="1" applyBorder="1"/>
    <xf numFmtId="0" fontId="5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4" fontId="0" fillId="0" borderId="50" xfId="0" applyNumberFormat="1" applyFill="1" applyBorder="1"/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5" fillId="0" borderId="41" xfId="0" applyFont="1" applyBorder="1" applyAlignment="1">
      <alignment horizontal="right" vertical="top" wrapText="1"/>
    </xf>
    <xf numFmtId="0" fontId="0" fillId="0" borderId="9" xfId="0" applyBorder="1" applyAlignment="1">
      <alignment vertical="top"/>
    </xf>
    <xf numFmtId="0" fontId="5" fillId="0" borderId="14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2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2" xfId="0" applyBorder="1" applyAlignment="1">
      <alignment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52" xfId="1" applyFont="1" applyBorder="1" applyAlignment="1">
      <alignment horizontal="center"/>
    </xf>
    <xf numFmtId="49" fontId="7" fillId="0" borderId="2" xfId="0" applyNumberFormat="1" applyFont="1" applyBorder="1"/>
    <xf numFmtId="0" fontId="0" fillId="0" borderId="44" xfId="0" applyBorder="1" applyAlignment="1">
      <alignment horizontal="right"/>
    </xf>
    <xf numFmtId="4" fontId="0" fillId="0" borderId="50" xfId="0" applyNumberFormat="1" applyBorder="1"/>
    <xf numFmtId="0" fontId="0" fillId="0" borderId="34" xfId="0" applyFill="1" applyBorder="1" applyAlignment="1">
      <alignment horizontal="right"/>
    </xf>
    <xf numFmtId="49" fontId="0" fillId="0" borderId="3" xfId="0" applyNumberFormat="1" applyBorder="1" applyAlignment="1">
      <alignment wrapText="1"/>
    </xf>
    <xf numFmtId="49" fontId="0" fillId="0" borderId="12" xfId="0" applyNumberFormat="1" applyBorder="1"/>
    <xf numFmtId="49" fontId="0" fillId="0" borderId="34" xfId="0" applyNumberFormat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34" xfId="0" applyFont="1" applyBorder="1" applyAlignment="1">
      <alignment horizontal="center" wrapText="1"/>
    </xf>
    <xf numFmtId="0" fontId="0" fillId="0" borderId="44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Font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7" xfId="0" applyFont="1" applyBorder="1" applyAlignment="1">
      <alignment horizontal="right" vertical="top" wrapText="1"/>
    </xf>
    <xf numFmtId="4" fontId="0" fillId="0" borderId="37" xfId="0" applyNumberFormat="1" applyBorder="1" applyAlignment="1">
      <alignment vertical="top" wrapText="1"/>
    </xf>
    <xf numFmtId="0" fontId="1" fillId="0" borderId="41" xfId="1" applyFont="1" applyBorder="1" applyAlignment="1">
      <alignment horizontal="right" vertical="top"/>
    </xf>
    <xf numFmtId="0" fontId="1" fillId="0" borderId="53" xfId="1" applyFont="1" applyBorder="1" applyAlignment="1">
      <alignment horizontal="right" vertical="top"/>
    </xf>
    <xf numFmtId="0" fontId="1" fillId="0" borderId="1" xfId="1" applyFont="1" applyBorder="1" applyAlignment="1">
      <alignment horizontal="right" vertical="top"/>
    </xf>
    <xf numFmtId="0" fontId="1" fillId="0" borderId="24" xfId="1" applyFont="1" applyBorder="1" applyAlignment="1">
      <alignment horizontal="right" vertical="top"/>
    </xf>
    <xf numFmtId="49" fontId="0" fillId="0" borderId="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" xfId="0" applyFont="1" applyBorder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44" xfId="0" applyFont="1" applyBorder="1"/>
    <xf numFmtId="0" fontId="1" fillId="0" borderId="28" xfId="1" applyFont="1" applyBorder="1" applyAlignment="1">
      <alignment horizontal="right" vertical="top"/>
    </xf>
    <xf numFmtId="0" fontId="1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49" fontId="0" fillId="0" borderId="30" xfId="0" applyNumberFormat="1" applyBorder="1"/>
    <xf numFmtId="0" fontId="5" fillId="0" borderId="1" xfId="0" applyFont="1" applyBorder="1" applyAlignment="1">
      <alignment horizontal="right" wrapText="1"/>
    </xf>
    <xf numFmtId="0" fontId="5" fillId="0" borderId="32" xfId="0" applyFont="1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4" fillId="0" borderId="28" xfId="0" applyFont="1" applyBorder="1" applyAlignment="1">
      <alignment horizontal="center" wrapText="1"/>
    </xf>
    <xf numFmtId="0" fontId="0" fillId="0" borderId="2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4" xfId="0" applyFill="1" applyBorder="1" applyAlignment="1"/>
    <xf numFmtId="0" fontId="0" fillId="0" borderId="9" xfId="0" applyFill="1" applyBorder="1" applyAlignment="1">
      <alignment horizontal="right" vertical="top"/>
    </xf>
    <xf numFmtId="4" fontId="0" fillId="0" borderId="9" xfId="0" applyNumberFormat="1" applyBorder="1" applyAlignment="1">
      <alignment vertical="top"/>
    </xf>
    <xf numFmtId="0" fontId="0" fillId="0" borderId="30" xfId="0" applyFill="1" applyBorder="1" applyAlignment="1">
      <alignment horizontal="right" vertical="top"/>
    </xf>
    <xf numFmtId="4" fontId="0" fillId="0" borderId="30" xfId="0" applyNumberFormat="1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44" xfId="0" applyBorder="1" applyAlignment="1">
      <alignment wrapText="1"/>
    </xf>
    <xf numFmtId="0" fontId="4" fillId="0" borderId="41" xfId="0" applyFont="1" applyBorder="1" applyAlignment="1">
      <alignment horizontal="center"/>
    </xf>
    <xf numFmtId="0" fontId="5" fillId="0" borderId="37" xfId="0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4" fillId="0" borderId="37" xfId="0" applyFont="1" applyBorder="1" applyAlignment="1">
      <alignment horizontal="center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0" fontId="5" fillId="0" borderId="44" xfId="0" applyFont="1" applyBorder="1" applyAlignment="1">
      <alignment horizontal="right" wrapText="1"/>
    </xf>
    <xf numFmtId="0" fontId="5" fillId="0" borderId="44" xfId="0" applyFont="1" applyBorder="1" applyAlignment="1">
      <alignment horizontal="center" wrapText="1"/>
    </xf>
    <xf numFmtId="0" fontId="0" fillId="0" borderId="44" xfId="0" applyBorder="1" applyAlignment="1"/>
    <xf numFmtId="0" fontId="0" fillId="0" borderId="44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2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5" fillId="0" borderId="2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0" fontId="0" fillId="0" borderId="32" xfId="0" applyBorder="1" applyAlignment="1"/>
    <xf numFmtId="0" fontId="0" fillId="0" borderId="33" xfId="0" applyBorder="1" applyAlignment="1"/>
    <xf numFmtId="49" fontId="0" fillId="0" borderId="12" xfId="0" applyNumberFormat="1" applyFill="1" applyBorder="1" applyAlignment="1">
      <alignment vertical="top" wrapText="1"/>
    </xf>
    <xf numFmtId="0" fontId="4" fillId="0" borderId="3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5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4" xfId="0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0" borderId="2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/>
    </xf>
    <xf numFmtId="0" fontId="0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0" fontId="0" fillId="0" borderId="19" xfId="0" applyBorder="1" applyAlignment="1"/>
    <xf numFmtId="0" fontId="0" fillId="0" borderId="2" xfId="0" applyFont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44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6"/>
  <sheetViews>
    <sheetView tabSelected="1" topLeftCell="I1" zoomScaleNormal="100" workbookViewId="0">
      <selection activeCell="T49" sqref="T49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16.42578125" customWidth="1"/>
    <col min="17" max="17" width="15.85546875" customWidth="1"/>
  </cols>
  <sheetData>
    <row r="3" spans="1:17" ht="19.5" x14ac:dyDescent="0.4">
      <c r="C3" s="2" t="s">
        <v>40</v>
      </c>
      <c r="K3" s="2" t="s">
        <v>131</v>
      </c>
    </row>
    <row r="7" spans="1:17" ht="15.75" thickBot="1" x14ac:dyDescent="0.3"/>
    <row r="8" spans="1:17" ht="39" x14ac:dyDescent="0.25">
      <c r="A8" s="1" t="s">
        <v>3</v>
      </c>
      <c r="B8" s="4" t="s">
        <v>4</v>
      </c>
      <c r="C8" s="4" t="s">
        <v>5</v>
      </c>
      <c r="D8" s="5" t="s">
        <v>6</v>
      </c>
      <c r="E8" s="5" t="s">
        <v>13</v>
      </c>
      <c r="F8" s="5" t="s">
        <v>7</v>
      </c>
      <c r="G8" s="17" t="s">
        <v>14</v>
      </c>
      <c r="I8" s="1" t="s">
        <v>3</v>
      </c>
      <c r="J8" s="4" t="s">
        <v>4</v>
      </c>
      <c r="K8" s="169" t="s">
        <v>79</v>
      </c>
      <c r="L8" s="4" t="s">
        <v>5</v>
      </c>
      <c r="M8" s="4" t="s">
        <v>5</v>
      </c>
      <c r="N8" s="5" t="s">
        <v>6</v>
      </c>
      <c r="O8" s="5" t="s">
        <v>13</v>
      </c>
      <c r="P8" s="5" t="s">
        <v>7</v>
      </c>
      <c r="Q8" s="17" t="s">
        <v>72</v>
      </c>
    </row>
    <row r="9" spans="1:17" ht="15.75" thickBot="1" x14ac:dyDescent="0.3">
      <c r="A9" s="38" t="s">
        <v>8</v>
      </c>
      <c r="B9" s="6"/>
      <c r="C9" s="6"/>
      <c r="D9" s="6" t="s">
        <v>9</v>
      </c>
      <c r="E9" s="6" t="s">
        <v>12</v>
      </c>
      <c r="F9" s="6" t="s">
        <v>10</v>
      </c>
      <c r="G9" s="22" t="s">
        <v>11</v>
      </c>
      <c r="I9" s="153" t="s">
        <v>8</v>
      </c>
      <c r="J9" s="144"/>
      <c r="K9" s="93"/>
      <c r="L9" s="93"/>
      <c r="M9" s="93"/>
      <c r="N9" s="93" t="s">
        <v>9</v>
      </c>
      <c r="O9" s="93" t="s">
        <v>12</v>
      </c>
      <c r="P9" s="93" t="s">
        <v>10</v>
      </c>
      <c r="Q9" s="154" t="s">
        <v>11</v>
      </c>
    </row>
    <row r="10" spans="1:17" ht="15.75" customHeight="1" x14ac:dyDescent="0.25">
      <c r="A10" s="94">
        <v>1</v>
      </c>
      <c r="B10" s="53" t="s">
        <v>34</v>
      </c>
      <c r="C10" s="24" t="s">
        <v>18</v>
      </c>
      <c r="D10" s="19" t="s">
        <v>42</v>
      </c>
      <c r="E10" s="24" t="s">
        <v>1</v>
      </c>
      <c r="F10" s="55" t="s">
        <v>41</v>
      </c>
      <c r="G10" s="59">
        <v>146880.95999999999</v>
      </c>
      <c r="I10" s="94">
        <v>1</v>
      </c>
      <c r="J10" s="149" t="s">
        <v>124</v>
      </c>
      <c r="K10" s="304" t="s">
        <v>100</v>
      </c>
      <c r="L10" s="24" t="s">
        <v>18</v>
      </c>
      <c r="M10" s="19" t="str">
        <f>UPPER(L10)</f>
        <v>PHARMACLIN</v>
      </c>
      <c r="N10" s="307" t="s">
        <v>101</v>
      </c>
      <c r="O10" s="308" t="s">
        <v>1</v>
      </c>
      <c r="P10" s="305" t="s">
        <v>102</v>
      </c>
      <c r="Q10" s="309">
        <v>185282</v>
      </c>
    </row>
    <row r="11" spans="1:17" ht="15.75" thickBot="1" x14ac:dyDescent="0.3">
      <c r="A11" s="95"/>
      <c r="B11" s="58" t="s">
        <v>43</v>
      </c>
      <c r="C11" s="34"/>
      <c r="D11" s="33"/>
      <c r="E11" s="34"/>
      <c r="F11" s="48"/>
      <c r="G11" s="25"/>
      <c r="I11" s="95"/>
      <c r="J11" s="150"/>
      <c r="K11" s="292"/>
      <c r="L11" s="34"/>
      <c r="M11" s="33" t="str">
        <f t="shared" ref="M11:M16" si="0">UPPER(L11)</f>
        <v/>
      </c>
      <c r="N11" s="292"/>
      <c r="O11" s="292"/>
      <c r="P11" s="306"/>
      <c r="Q11" s="310"/>
    </row>
    <row r="12" spans="1:17" x14ac:dyDescent="0.25">
      <c r="A12" s="109">
        <v>2</v>
      </c>
      <c r="B12" s="53" t="s">
        <v>34</v>
      </c>
      <c r="C12" s="19" t="s">
        <v>0</v>
      </c>
      <c r="D12" s="24" t="s">
        <v>35</v>
      </c>
      <c r="E12" s="107" t="s">
        <v>1</v>
      </c>
      <c r="F12" s="88" t="s">
        <v>44</v>
      </c>
      <c r="G12" s="108">
        <v>130947.92</v>
      </c>
      <c r="I12" s="199">
        <v>2</v>
      </c>
      <c r="J12" s="200" t="s">
        <v>124</v>
      </c>
      <c r="K12" s="201" t="s">
        <v>34</v>
      </c>
      <c r="L12" s="202" t="s">
        <v>0</v>
      </c>
      <c r="M12" s="182" t="str">
        <f t="shared" si="0"/>
        <v>GENTIANA</v>
      </c>
      <c r="N12" s="203" t="s">
        <v>96</v>
      </c>
      <c r="O12" s="311" t="s">
        <v>1</v>
      </c>
      <c r="P12" s="312" t="s">
        <v>97</v>
      </c>
      <c r="Q12" s="314">
        <v>421390.9</v>
      </c>
    </row>
    <row r="13" spans="1:17" ht="15.75" thickBot="1" x14ac:dyDescent="0.3">
      <c r="A13" s="109"/>
      <c r="B13" s="57" t="s">
        <v>36</v>
      </c>
      <c r="C13" s="60"/>
      <c r="D13" s="7"/>
      <c r="E13" s="110" t="s">
        <v>1</v>
      </c>
      <c r="F13" s="111" t="s">
        <v>46</v>
      </c>
      <c r="G13" s="112">
        <v>1727.61</v>
      </c>
      <c r="I13" s="206"/>
      <c r="J13" s="207"/>
      <c r="K13" s="204" t="s">
        <v>95</v>
      </c>
      <c r="L13" s="208"/>
      <c r="M13" s="183" t="str">
        <f t="shared" si="0"/>
        <v/>
      </c>
      <c r="N13" s="208"/>
      <c r="O13" s="294"/>
      <c r="P13" s="313"/>
      <c r="Q13" s="315"/>
    </row>
    <row r="14" spans="1:17" hidden="1" x14ac:dyDescent="0.25">
      <c r="A14" s="109"/>
      <c r="B14" s="57"/>
      <c r="C14" s="60"/>
      <c r="D14" s="7"/>
      <c r="E14" s="107" t="s">
        <v>1</v>
      </c>
      <c r="F14" s="88" t="s">
        <v>54</v>
      </c>
      <c r="G14" s="108">
        <v>16343.38</v>
      </c>
      <c r="I14" s="109"/>
      <c r="J14" s="151"/>
      <c r="K14" s="57"/>
      <c r="L14" s="7"/>
      <c r="M14" s="8" t="str">
        <f t="shared" si="0"/>
        <v/>
      </c>
      <c r="N14" s="7"/>
      <c r="O14" s="205"/>
      <c r="P14" s="176"/>
      <c r="Q14" s="177"/>
    </row>
    <row r="15" spans="1:17" ht="15.75" hidden="1" thickBot="1" x14ac:dyDescent="0.3">
      <c r="A15" s="95"/>
      <c r="B15" s="57"/>
      <c r="C15" s="60"/>
      <c r="D15" s="33"/>
      <c r="E15" s="110" t="s">
        <v>1</v>
      </c>
      <c r="F15" s="111" t="s">
        <v>45</v>
      </c>
      <c r="G15" s="112">
        <v>5262.92</v>
      </c>
      <c r="I15" s="95"/>
      <c r="J15" s="150"/>
      <c r="K15" s="58"/>
      <c r="L15" s="34"/>
      <c r="M15" s="33" t="str">
        <f t="shared" si="0"/>
        <v/>
      </c>
      <c r="N15" s="64"/>
      <c r="O15" s="67"/>
      <c r="P15" s="141"/>
      <c r="Q15" s="152"/>
    </row>
    <row r="16" spans="1:17" ht="30.75" thickBot="1" x14ac:dyDescent="0.3">
      <c r="A16" s="70">
        <v>3</v>
      </c>
      <c r="B16" s="50" t="s">
        <v>34</v>
      </c>
      <c r="C16" s="19" t="s">
        <v>2</v>
      </c>
      <c r="D16" s="19" t="s">
        <v>47</v>
      </c>
      <c r="E16" s="96" t="s">
        <v>1</v>
      </c>
      <c r="F16" s="97" t="s">
        <v>48</v>
      </c>
      <c r="G16" s="113">
        <v>323234.8</v>
      </c>
      <c r="I16" s="197">
        <v>3</v>
      </c>
      <c r="J16" s="198" t="s">
        <v>124</v>
      </c>
      <c r="K16" s="192" t="s">
        <v>133</v>
      </c>
      <c r="L16" s="161" t="s">
        <v>2</v>
      </c>
      <c r="M16" s="161" t="str">
        <f t="shared" si="0"/>
        <v>SARALEX</v>
      </c>
      <c r="N16" s="193" t="s">
        <v>98</v>
      </c>
      <c r="O16" s="194" t="s">
        <v>1</v>
      </c>
      <c r="P16" s="195" t="s">
        <v>99</v>
      </c>
      <c r="Q16" s="196">
        <v>289739</v>
      </c>
    </row>
    <row r="17" spans="1:17" ht="15.75" customHeight="1" thickBot="1" x14ac:dyDescent="0.3">
      <c r="A17" s="251" t="s">
        <v>19</v>
      </c>
      <c r="B17" s="255"/>
      <c r="C17" s="255"/>
      <c r="D17" s="255"/>
      <c r="E17" s="256"/>
      <c r="F17" s="257"/>
      <c r="G17" s="123">
        <f>SUM(G10:G16)</f>
        <v>624397.59</v>
      </c>
      <c r="I17" s="265" t="s">
        <v>75</v>
      </c>
      <c r="J17" s="256"/>
      <c r="K17" s="256"/>
      <c r="L17" s="256"/>
      <c r="M17" s="256"/>
      <c r="N17" s="256"/>
      <c r="O17" s="256"/>
      <c r="P17" s="257"/>
      <c r="Q17" s="123">
        <f>SUM(Q10:Q16)</f>
        <v>896411.9</v>
      </c>
    </row>
    <row r="18" spans="1:17" ht="15.75" hidden="1" customHeight="1" thickBot="1" x14ac:dyDescent="0.3">
      <c r="A18" s="116">
        <v>1</v>
      </c>
      <c r="B18" s="79" t="s">
        <v>34</v>
      </c>
      <c r="C18" s="32" t="s">
        <v>26</v>
      </c>
      <c r="D18" s="117" t="s">
        <v>39</v>
      </c>
      <c r="E18" s="3" t="s">
        <v>32</v>
      </c>
      <c r="F18" s="35" t="s">
        <v>49</v>
      </c>
      <c r="G18" s="86">
        <v>553.36</v>
      </c>
      <c r="I18" s="284"/>
      <c r="J18" s="160"/>
      <c r="K18" s="287"/>
      <c r="L18" s="161"/>
      <c r="M18" s="290"/>
      <c r="N18" s="303"/>
      <c r="O18" s="77"/>
      <c r="P18" s="44"/>
      <c r="Q18" s="43"/>
    </row>
    <row r="19" spans="1:17" ht="15.75" hidden="1" customHeight="1" x14ac:dyDescent="0.25">
      <c r="A19" s="118"/>
      <c r="B19" s="53"/>
      <c r="C19" s="24"/>
      <c r="D19" s="19"/>
      <c r="E19" s="76" t="s">
        <v>32</v>
      </c>
      <c r="F19" s="114" t="s">
        <v>50</v>
      </c>
      <c r="G19" s="115">
        <v>634.9</v>
      </c>
      <c r="I19" s="285"/>
      <c r="J19" s="155"/>
      <c r="K19" s="288"/>
      <c r="L19" s="156"/>
      <c r="M19" s="288"/>
      <c r="N19" s="302"/>
      <c r="O19" s="76"/>
      <c r="P19" s="114"/>
      <c r="Q19" s="162"/>
    </row>
    <row r="20" spans="1:17" ht="15.75" hidden="1" customHeight="1" x14ac:dyDescent="0.25">
      <c r="A20" s="119"/>
      <c r="B20" s="57"/>
      <c r="C20" s="8"/>
      <c r="D20" s="81"/>
      <c r="E20" s="3" t="s">
        <v>1</v>
      </c>
      <c r="F20" s="35" t="s">
        <v>51</v>
      </c>
      <c r="G20" s="86">
        <v>3232.4</v>
      </c>
      <c r="I20" s="285"/>
      <c r="J20" s="157"/>
      <c r="K20" s="288"/>
      <c r="L20" s="158"/>
      <c r="M20" s="288"/>
      <c r="N20" s="302"/>
      <c r="O20" s="3"/>
      <c r="P20" s="35"/>
      <c r="Q20" s="40"/>
    </row>
    <row r="21" spans="1:17" ht="15.75" hidden="1" customHeight="1" thickBot="1" x14ac:dyDescent="0.3">
      <c r="A21" s="119"/>
      <c r="B21" s="57"/>
      <c r="C21" s="8"/>
      <c r="D21" s="81"/>
      <c r="E21" s="32" t="s">
        <v>32</v>
      </c>
      <c r="F21" s="29" t="s">
        <v>53</v>
      </c>
      <c r="G21" s="122">
        <v>1219.1300000000001</v>
      </c>
      <c r="I21" s="285"/>
      <c r="J21" s="157"/>
      <c r="K21" s="288"/>
      <c r="L21" s="158"/>
      <c r="M21" s="288"/>
      <c r="N21" s="302"/>
      <c r="O21" s="32"/>
      <c r="P21" s="29"/>
      <c r="Q21" s="90"/>
    </row>
    <row r="22" spans="1:17" ht="15.75" hidden="1" customHeight="1" thickBot="1" x14ac:dyDescent="0.3">
      <c r="A22" s="98"/>
      <c r="B22" s="120"/>
      <c r="C22" s="76"/>
      <c r="D22" s="121"/>
      <c r="E22" s="3" t="s">
        <v>32</v>
      </c>
      <c r="F22" s="35" t="s">
        <v>52</v>
      </c>
      <c r="G22" s="86">
        <v>529.24</v>
      </c>
      <c r="I22" s="286"/>
      <c r="J22" s="163"/>
      <c r="K22" s="289"/>
      <c r="L22" s="164"/>
      <c r="M22" s="289"/>
      <c r="N22" s="294"/>
      <c r="O22" s="32"/>
      <c r="P22" s="29"/>
      <c r="Q22" s="90"/>
    </row>
    <row r="23" spans="1:17" ht="15.75" customHeight="1" thickBot="1" x14ac:dyDescent="0.3">
      <c r="A23" s="262" t="s">
        <v>20</v>
      </c>
      <c r="B23" s="263"/>
      <c r="C23" s="263"/>
      <c r="D23" s="263"/>
      <c r="E23" s="255"/>
      <c r="F23" s="264"/>
      <c r="G23" s="127">
        <f>SUM(G18:G22)</f>
        <v>6169.03</v>
      </c>
      <c r="I23" s="269" t="s">
        <v>73</v>
      </c>
      <c r="J23" s="270"/>
      <c r="K23" s="270"/>
      <c r="L23" s="270"/>
      <c r="M23" s="270"/>
      <c r="N23" s="270"/>
      <c r="O23" s="270"/>
      <c r="P23" s="271"/>
      <c r="Q23" s="159">
        <f>SUM(Q18:Q22)</f>
        <v>0</v>
      </c>
    </row>
    <row r="24" spans="1:17" ht="15.75" customHeight="1" thickBot="1" x14ac:dyDescent="0.3">
      <c r="A24" s="128">
        <v>1</v>
      </c>
      <c r="B24" s="87" t="s">
        <v>55</v>
      </c>
      <c r="C24" s="41" t="s">
        <v>17</v>
      </c>
      <c r="D24" s="124" t="s">
        <v>56</v>
      </c>
      <c r="E24" s="28" t="s">
        <v>1</v>
      </c>
      <c r="F24" s="23" t="s">
        <v>54</v>
      </c>
      <c r="G24" s="59">
        <v>279638.62</v>
      </c>
      <c r="I24" s="278">
        <v>1</v>
      </c>
      <c r="J24" s="276" t="s">
        <v>74</v>
      </c>
      <c r="K24" s="53" t="s">
        <v>83</v>
      </c>
      <c r="L24" s="41" t="s">
        <v>17</v>
      </c>
      <c r="M24" s="41" t="str">
        <f>UPPER(L24)</f>
        <v>GENTIANA SRL</v>
      </c>
      <c r="N24" s="19" t="s">
        <v>104</v>
      </c>
      <c r="O24" s="19" t="s">
        <v>1</v>
      </c>
      <c r="P24" s="23" t="s">
        <v>105</v>
      </c>
      <c r="Q24" s="31">
        <v>267960.05</v>
      </c>
    </row>
    <row r="25" spans="1:17" ht="15.75" thickBot="1" x14ac:dyDescent="0.3">
      <c r="A25" s="128"/>
      <c r="B25" s="92" t="s">
        <v>57</v>
      </c>
      <c r="C25" s="42"/>
      <c r="D25" s="125"/>
      <c r="E25" s="14"/>
      <c r="F25" s="36"/>
      <c r="G25" s="51"/>
      <c r="I25" s="279"/>
      <c r="J25" s="277"/>
      <c r="K25" s="58" t="s">
        <v>103</v>
      </c>
      <c r="L25" s="42"/>
      <c r="M25" s="42"/>
      <c r="N25" s="125"/>
      <c r="O25" s="14"/>
      <c r="P25" s="36"/>
      <c r="Q25" s="51"/>
    </row>
    <row r="26" spans="1:17" ht="15.75" customHeight="1" thickBot="1" x14ac:dyDescent="0.3">
      <c r="A26" s="128">
        <v>2</v>
      </c>
      <c r="B26" s="53" t="s">
        <v>34</v>
      </c>
      <c r="C26" s="41" t="s">
        <v>27</v>
      </c>
      <c r="D26" s="69" t="s">
        <v>58</v>
      </c>
      <c r="E26" s="24" t="s">
        <v>1</v>
      </c>
      <c r="F26" s="23" t="s">
        <v>48</v>
      </c>
      <c r="G26" s="59">
        <v>315868.13</v>
      </c>
      <c r="I26" s="282">
        <v>2</v>
      </c>
      <c r="J26" s="276" t="s">
        <v>74</v>
      </c>
      <c r="K26" s="180" t="s">
        <v>83</v>
      </c>
      <c r="L26" s="41" t="s">
        <v>27</v>
      </c>
      <c r="M26" s="41" t="str">
        <f>UPPER(L26)</f>
        <v>SARALEX SRL</v>
      </c>
      <c r="N26" s="293" t="s">
        <v>107</v>
      </c>
      <c r="O26" s="293" t="s">
        <v>1</v>
      </c>
      <c r="P26" s="316" t="s">
        <v>99</v>
      </c>
      <c r="Q26" s="314">
        <v>318260.07</v>
      </c>
    </row>
    <row r="27" spans="1:17" ht="15.75" thickBot="1" x14ac:dyDescent="0.3">
      <c r="A27" s="129"/>
      <c r="B27" s="58" t="s">
        <v>59</v>
      </c>
      <c r="C27" s="42"/>
      <c r="D27" s="46"/>
      <c r="E27" s="34"/>
      <c r="F27" s="54"/>
      <c r="G27" s="25"/>
      <c r="I27" s="283"/>
      <c r="J27" s="277"/>
      <c r="K27" s="209" t="s">
        <v>106</v>
      </c>
      <c r="L27" s="42"/>
      <c r="M27" s="42"/>
      <c r="N27" s="294"/>
      <c r="O27" s="294"/>
      <c r="P27" s="313"/>
      <c r="Q27" s="315"/>
    </row>
    <row r="28" spans="1:17" ht="15.75" hidden="1" thickBot="1" x14ac:dyDescent="0.3">
      <c r="A28" s="129">
        <v>3</v>
      </c>
      <c r="B28" s="53" t="s">
        <v>34</v>
      </c>
      <c r="C28" s="37" t="s">
        <v>29</v>
      </c>
      <c r="D28" s="66" t="s">
        <v>37</v>
      </c>
      <c r="E28" s="32" t="s">
        <v>1</v>
      </c>
      <c r="F28" s="89" t="s">
        <v>60</v>
      </c>
      <c r="G28" s="73">
        <v>39799.230000000003</v>
      </c>
      <c r="I28" s="282"/>
      <c r="J28" s="280"/>
      <c r="K28" s="53"/>
      <c r="L28" s="37"/>
      <c r="M28" s="37"/>
      <c r="N28" s="66"/>
      <c r="O28" s="32"/>
      <c r="P28" s="89"/>
      <c r="Q28" s="73"/>
    </row>
    <row r="29" spans="1:17" ht="17.25" hidden="1" customHeight="1" thickBot="1" x14ac:dyDescent="0.3">
      <c r="A29" s="129"/>
      <c r="B29" s="58" t="s">
        <v>38</v>
      </c>
      <c r="C29" s="34"/>
      <c r="D29" s="33"/>
      <c r="E29" s="34"/>
      <c r="F29" s="130"/>
      <c r="G29" s="131"/>
      <c r="I29" s="283"/>
      <c r="J29" s="281"/>
      <c r="K29" s="58"/>
      <c r="L29" s="34"/>
      <c r="M29" s="34"/>
      <c r="N29" s="33"/>
      <c r="O29" s="34"/>
      <c r="P29" s="130"/>
      <c r="Q29" s="131"/>
    </row>
    <row r="30" spans="1:17" ht="15.75" thickBot="1" x14ac:dyDescent="0.3">
      <c r="A30" s="258" t="s">
        <v>28</v>
      </c>
      <c r="B30" s="259"/>
      <c r="C30" s="260"/>
      <c r="D30" s="260"/>
      <c r="E30" s="259"/>
      <c r="F30" s="261"/>
      <c r="G30" s="56">
        <f>SUM(G24:G29)</f>
        <v>635305.98</v>
      </c>
      <c r="I30" s="272" t="s">
        <v>28</v>
      </c>
      <c r="J30" s="273"/>
      <c r="K30" s="273"/>
      <c r="L30" s="274"/>
      <c r="M30" s="274"/>
      <c r="N30" s="274"/>
      <c r="O30" s="273"/>
      <c r="P30" s="275"/>
      <c r="Q30" s="159">
        <f>SUM(Q24:Q29)</f>
        <v>586220.12</v>
      </c>
    </row>
    <row r="31" spans="1:17" ht="30" x14ac:dyDescent="0.25">
      <c r="A31" s="52">
        <v>1</v>
      </c>
      <c r="B31" s="68" t="s">
        <v>34</v>
      </c>
      <c r="C31" s="47" t="s">
        <v>21</v>
      </c>
      <c r="D31" s="41" t="s">
        <v>61</v>
      </c>
      <c r="E31" s="77" t="s">
        <v>1</v>
      </c>
      <c r="F31" s="44" t="s">
        <v>62</v>
      </c>
      <c r="G31" s="132">
        <v>4474.07</v>
      </c>
      <c r="I31" s="210">
        <v>1</v>
      </c>
      <c r="J31" s="211" t="s">
        <v>76</v>
      </c>
      <c r="K31" s="171" t="s">
        <v>108</v>
      </c>
      <c r="L31" s="212" t="s">
        <v>21</v>
      </c>
      <c r="M31" s="168" t="str">
        <f>UPPER(L31)</f>
        <v>BALSAM</v>
      </c>
      <c r="N31" s="186" t="s">
        <v>84</v>
      </c>
      <c r="O31" s="166" t="s">
        <v>1</v>
      </c>
      <c r="P31" s="217" t="s">
        <v>109</v>
      </c>
      <c r="Q31" s="218">
        <v>2173.7600000000002</v>
      </c>
    </row>
    <row r="32" spans="1:17" ht="15.75" thickBot="1" x14ac:dyDescent="0.3">
      <c r="A32" s="75"/>
      <c r="B32" s="102"/>
      <c r="C32" s="103"/>
      <c r="D32" s="42"/>
      <c r="E32" s="32"/>
      <c r="F32" s="29"/>
      <c r="G32" s="62"/>
      <c r="I32" s="213"/>
      <c r="J32" s="188"/>
      <c r="K32" s="179"/>
      <c r="L32" s="214"/>
      <c r="M32" s="215"/>
      <c r="N32" s="216"/>
      <c r="O32" s="166" t="s">
        <v>1</v>
      </c>
      <c r="P32" s="219" t="s">
        <v>110</v>
      </c>
      <c r="Q32" s="220">
        <v>5473.12</v>
      </c>
    </row>
    <row r="33" spans="1:17" ht="30.75" hidden="1" thickBot="1" x14ac:dyDescent="0.3">
      <c r="A33" s="135">
        <v>2</v>
      </c>
      <c r="B33" s="53" t="s">
        <v>34</v>
      </c>
      <c r="C33" s="19" t="s">
        <v>22</v>
      </c>
      <c r="D33" s="24" t="s">
        <v>63</v>
      </c>
      <c r="E33" s="32" t="s">
        <v>1</v>
      </c>
      <c r="F33" s="91" t="s">
        <v>64</v>
      </c>
      <c r="G33" s="73">
        <v>638.22</v>
      </c>
      <c r="I33" s="165">
        <v>2</v>
      </c>
      <c r="J33" s="167" t="s">
        <v>76</v>
      </c>
      <c r="K33" s="49"/>
      <c r="L33" s="26"/>
      <c r="M33" s="26"/>
      <c r="N33" s="15"/>
      <c r="O33" s="26"/>
      <c r="P33" s="27"/>
      <c r="Q33" s="30"/>
    </row>
    <row r="34" spans="1:17" ht="15.75" thickBot="1" x14ac:dyDescent="0.3">
      <c r="A34" s="135"/>
      <c r="B34" s="53"/>
      <c r="C34" s="19"/>
      <c r="D34" s="24"/>
      <c r="E34" s="33"/>
      <c r="F34" s="42"/>
      <c r="G34" s="142"/>
      <c r="I34" s="295">
        <v>2</v>
      </c>
      <c r="J34" s="298" t="s">
        <v>76</v>
      </c>
      <c r="K34" s="201" t="s">
        <v>80</v>
      </c>
      <c r="L34" s="161"/>
      <c r="M34" s="293" t="s">
        <v>86</v>
      </c>
      <c r="N34" s="303" t="s">
        <v>81</v>
      </c>
      <c r="O34" s="77" t="s">
        <v>1</v>
      </c>
      <c r="P34" s="44" t="s">
        <v>111</v>
      </c>
      <c r="Q34" s="63">
        <v>4444.49</v>
      </c>
    </row>
    <row r="35" spans="1:17" ht="15.75" thickBot="1" x14ac:dyDescent="0.3">
      <c r="A35" s="135"/>
      <c r="B35" s="53"/>
      <c r="C35" s="19"/>
      <c r="D35" s="24"/>
      <c r="E35" s="33"/>
      <c r="F35" s="42"/>
      <c r="G35" s="142"/>
      <c r="I35" s="296"/>
      <c r="J35" s="299"/>
      <c r="K35" s="187" t="s">
        <v>82</v>
      </c>
      <c r="L35" s="161"/>
      <c r="M35" s="302"/>
      <c r="N35" s="302"/>
      <c r="O35" s="3" t="s">
        <v>1</v>
      </c>
      <c r="P35" s="35" t="s">
        <v>112</v>
      </c>
      <c r="Q35" s="10">
        <v>366022.68</v>
      </c>
    </row>
    <row r="36" spans="1:17" ht="15.75" thickBot="1" x14ac:dyDescent="0.3">
      <c r="A36" s="135"/>
      <c r="B36" s="53"/>
      <c r="C36" s="19"/>
      <c r="D36" s="24"/>
      <c r="E36" s="33"/>
      <c r="F36" s="42"/>
      <c r="G36" s="142"/>
      <c r="I36" s="296"/>
      <c r="J36" s="299"/>
      <c r="K36" s="301"/>
      <c r="L36" s="161"/>
      <c r="M36" s="302"/>
      <c r="N36" s="302"/>
      <c r="O36" s="3" t="s">
        <v>1</v>
      </c>
      <c r="P36" s="35" t="s">
        <v>113</v>
      </c>
      <c r="Q36" s="10">
        <v>5176.37</v>
      </c>
    </row>
    <row r="37" spans="1:17" ht="30.75" thickBot="1" x14ac:dyDescent="0.3">
      <c r="A37" s="135">
        <v>3</v>
      </c>
      <c r="B37" s="133" t="s">
        <v>65</v>
      </c>
      <c r="C37" s="26" t="s">
        <v>0</v>
      </c>
      <c r="D37" s="71" t="s">
        <v>66</v>
      </c>
      <c r="E37" s="26" t="s">
        <v>1</v>
      </c>
      <c r="F37" s="39" t="s">
        <v>54</v>
      </c>
      <c r="G37" s="134">
        <v>521765</v>
      </c>
      <c r="I37" s="297"/>
      <c r="J37" s="300"/>
      <c r="K37" s="294"/>
      <c r="L37" s="161"/>
      <c r="M37" s="294"/>
      <c r="N37" s="294"/>
      <c r="O37" s="32" t="s">
        <v>1</v>
      </c>
      <c r="P37" s="29" t="s">
        <v>114</v>
      </c>
      <c r="Q37" s="62">
        <v>80256.39</v>
      </c>
    </row>
    <row r="38" spans="1:17" ht="15.75" thickBot="1" x14ac:dyDescent="0.3">
      <c r="A38" s="258" t="s">
        <v>23</v>
      </c>
      <c r="B38" s="260"/>
      <c r="C38" s="260"/>
      <c r="D38" s="260"/>
      <c r="E38" s="260"/>
      <c r="F38" s="266"/>
      <c r="G38" s="127">
        <f>SUM(G31:G37)</f>
        <v>526877.29</v>
      </c>
      <c r="I38" s="258" t="s">
        <v>77</v>
      </c>
      <c r="J38" s="260"/>
      <c r="K38" s="260"/>
      <c r="L38" s="260"/>
      <c r="M38" s="260"/>
      <c r="N38" s="260"/>
      <c r="O38" s="260"/>
      <c r="P38" s="266"/>
      <c r="Q38" s="16">
        <f>SUM(Q31:Q37)</f>
        <v>463546.81</v>
      </c>
    </row>
    <row r="39" spans="1:17" ht="30.75" thickBot="1" x14ac:dyDescent="0.3">
      <c r="A39" s="184"/>
      <c r="B39" s="185"/>
      <c r="C39" s="185"/>
      <c r="D39" s="185"/>
      <c r="E39" s="184"/>
      <c r="F39" s="184"/>
      <c r="G39" s="127"/>
      <c r="I39" s="223">
        <v>1</v>
      </c>
      <c r="J39" s="224" t="s">
        <v>78</v>
      </c>
      <c r="K39" s="225" t="s">
        <v>34</v>
      </c>
      <c r="L39" s="226"/>
      <c r="M39" s="161" t="s">
        <v>88</v>
      </c>
      <c r="N39" s="227" t="s">
        <v>67</v>
      </c>
      <c r="O39" s="161" t="s">
        <v>1</v>
      </c>
      <c r="P39" s="228" t="s">
        <v>115</v>
      </c>
      <c r="Q39" s="233">
        <v>269128.19</v>
      </c>
    </row>
    <row r="40" spans="1:17" ht="30.75" thickBot="1" x14ac:dyDescent="0.3">
      <c r="A40" s="135">
        <v>1</v>
      </c>
      <c r="B40" s="136" t="s">
        <v>34</v>
      </c>
      <c r="C40" s="19" t="s">
        <v>25</v>
      </c>
      <c r="D40" s="41" t="s">
        <v>67</v>
      </c>
      <c r="E40" s="3" t="s">
        <v>1</v>
      </c>
      <c r="F40" s="137" t="s">
        <v>68</v>
      </c>
      <c r="G40" s="78">
        <v>269246.51</v>
      </c>
      <c r="H40" s="221"/>
      <c r="I40" s="229">
        <v>2</v>
      </c>
      <c r="J40" s="230" t="s">
        <v>78</v>
      </c>
      <c r="K40" s="222" t="s">
        <v>116</v>
      </c>
      <c r="L40" s="231" t="s">
        <v>25</v>
      </c>
      <c r="M40" s="189" t="str">
        <f>UPPER(L40)</f>
        <v>ADEN FARM SRL</v>
      </c>
      <c r="N40" s="189" t="s">
        <v>117</v>
      </c>
      <c r="O40" s="189" t="s">
        <v>1</v>
      </c>
      <c r="P40" s="232" t="s">
        <v>118</v>
      </c>
      <c r="Q40" s="234">
        <v>284757.81</v>
      </c>
    </row>
    <row r="41" spans="1:17" ht="15.75" thickBot="1" x14ac:dyDescent="0.3">
      <c r="A41" s="258" t="s">
        <v>69</v>
      </c>
      <c r="B41" s="260"/>
      <c r="C41" s="260"/>
      <c r="D41" s="260"/>
      <c r="E41" s="260"/>
      <c r="F41" s="260"/>
      <c r="G41" s="138">
        <f>G40</f>
        <v>269246.51</v>
      </c>
      <c r="I41" s="268" t="s">
        <v>69</v>
      </c>
      <c r="J41" s="259"/>
      <c r="K41" s="259"/>
      <c r="L41" s="259"/>
      <c r="M41" s="259"/>
      <c r="N41" s="259"/>
      <c r="O41" s="259"/>
      <c r="P41" s="259"/>
      <c r="Q41" s="147">
        <f>Q40+Q39</f>
        <v>553886</v>
      </c>
    </row>
    <row r="42" spans="1:17" ht="15.75" customHeight="1" thickBot="1" x14ac:dyDescent="0.3">
      <c r="A42" s="265" t="s">
        <v>16</v>
      </c>
      <c r="B42" s="256"/>
      <c r="C42" s="256"/>
      <c r="D42" s="256"/>
      <c r="E42" s="256"/>
      <c r="F42" s="257"/>
      <c r="G42" s="56">
        <f>G17+G23+G30+G38+G41</f>
        <v>2061996.4000000001</v>
      </c>
      <c r="I42" s="265" t="s">
        <v>16</v>
      </c>
      <c r="J42" s="256"/>
      <c r="K42" s="256"/>
      <c r="L42" s="256"/>
      <c r="M42" s="256"/>
      <c r="N42" s="256"/>
      <c r="O42" s="256"/>
      <c r="P42" s="257"/>
      <c r="Q42" s="56">
        <f>Q17+Q23+Q30+Q38+Q41</f>
        <v>2500064.83</v>
      </c>
    </row>
    <row r="44" spans="1:17" ht="15.75" thickBot="1" x14ac:dyDescent="0.3">
      <c r="G44" s="13" t="s">
        <v>33</v>
      </c>
      <c r="Q44" s="13" t="s">
        <v>33</v>
      </c>
    </row>
    <row r="45" spans="1:17" ht="15.75" customHeight="1" x14ac:dyDescent="0.25">
      <c r="A45" s="9"/>
      <c r="B45" s="87"/>
      <c r="C45" s="19"/>
      <c r="D45" s="24"/>
      <c r="E45" s="19"/>
      <c r="F45" s="55"/>
      <c r="G45" s="59"/>
      <c r="I45" s="9">
        <v>1</v>
      </c>
      <c r="J45" s="291" t="s">
        <v>76</v>
      </c>
      <c r="K45" s="53" t="s">
        <v>125</v>
      </c>
      <c r="L45" s="19"/>
      <c r="M45" s="293" t="s">
        <v>127</v>
      </c>
      <c r="N45" s="69" t="s">
        <v>128</v>
      </c>
      <c r="O45" s="143" t="s">
        <v>33</v>
      </c>
      <c r="P45" s="35" t="s">
        <v>129</v>
      </c>
      <c r="Q45" s="108">
        <v>30331.98</v>
      </c>
    </row>
    <row r="46" spans="1:17" ht="15.75" thickBot="1" x14ac:dyDescent="0.3">
      <c r="A46" s="84"/>
      <c r="B46" s="92"/>
      <c r="C46" s="64"/>
      <c r="D46" s="83"/>
      <c r="E46" s="85"/>
      <c r="F46" s="54"/>
      <c r="G46" s="25"/>
      <c r="I46" s="84"/>
      <c r="J46" s="292"/>
      <c r="K46" s="8" t="s">
        <v>126</v>
      </c>
      <c r="L46" s="33"/>
      <c r="M46" s="294"/>
      <c r="N46" s="83"/>
      <c r="O46" s="143" t="s">
        <v>33</v>
      </c>
      <c r="P46" s="35" t="s">
        <v>130</v>
      </c>
      <c r="Q46" s="108">
        <v>22992.94</v>
      </c>
    </row>
    <row r="47" spans="1:17" ht="15.75" customHeight="1" thickBot="1" x14ac:dyDescent="0.3">
      <c r="A47" s="65"/>
      <c r="B47" s="267" t="s">
        <v>24</v>
      </c>
      <c r="C47" s="256"/>
      <c r="D47" s="256"/>
      <c r="E47" s="256"/>
      <c r="F47" s="257"/>
      <c r="G47" s="56">
        <f>G45</f>
        <v>0</v>
      </c>
      <c r="I47" s="251" t="s">
        <v>77</v>
      </c>
      <c r="J47" s="252"/>
      <c r="K47" s="252"/>
      <c r="L47" s="252"/>
      <c r="M47" s="252"/>
      <c r="N47" s="252"/>
      <c r="O47" s="252"/>
      <c r="P47" s="253"/>
      <c r="Q47" s="159">
        <f>Q45+Q46</f>
        <v>53324.92</v>
      </c>
    </row>
    <row r="48" spans="1:17" ht="15" customHeight="1" x14ac:dyDescent="0.25">
      <c r="A48" s="28"/>
      <c r="B48" s="53"/>
      <c r="C48" s="41"/>
      <c r="D48" s="69"/>
      <c r="E48" s="18"/>
      <c r="F48" s="23"/>
      <c r="G48" s="59"/>
      <c r="I48" s="244">
        <v>1</v>
      </c>
      <c r="J48" s="247" t="s">
        <v>74</v>
      </c>
      <c r="K48" s="254" t="s">
        <v>119</v>
      </c>
      <c r="L48" s="190"/>
      <c r="M48" s="241" t="s">
        <v>29</v>
      </c>
      <c r="N48" s="241" t="s">
        <v>123</v>
      </c>
      <c r="O48" s="235" t="s">
        <v>33</v>
      </c>
      <c r="P48" s="236" t="s">
        <v>120</v>
      </c>
      <c r="Q48" s="63">
        <v>79847.31</v>
      </c>
    </row>
    <row r="49" spans="1:17" ht="15.75" thickBot="1" x14ac:dyDescent="0.3">
      <c r="A49" s="12"/>
      <c r="B49" s="58"/>
      <c r="C49" s="34"/>
      <c r="D49" s="33"/>
      <c r="E49" s="104"/>
      <c r="F49" s="54"/>
      <c r="G49" s="25"/>
      <c r="I49" s="245"/>
      <c r="J49" s="248"/>
      <c r="K49" s="242"/>
      <c r="L49" s="191"/>
      <c r="M49" s="242"/>
      <c r="N49" s="242"/>
      <c r="O49" s="237" t="s">
        <v>33</v>
      </c>
      <c r="P49" s="217" t="s">
        <v>121</v>
      </c>
      <c r="Q49" s="10">
        <v>22992.94</v>
      </c>
    </row>
    <row r="50" spans="1:17" ht="15.75" thickBot="1" x14ac:dyDescent="0.3">
      <c r="A50" s="12"/>
      <c r="B50" s="181"/>
      <c r="C50" s="34"/>
      <c r="D50" s="34"/>
      <c r="E50" s="104"/>
      <c r="F50" s="178"/>
      <c r="G50" s="25"/>
      <c r="I50" s="245"/>
      <c r="J50" s="249"/>
      <c r="K50" s="242"/>
      <c r="L50" s="208"/>
      <c r="M50" s="242"/>
      <c r="N50" s="242"/>
      <c r="O50" s="237" t="s">
        <v>33</v>
      </c>
      <c r="P50" s="217" t="s">
        <v>122</v>
      </c>
      <c r="Q50" s="10">
        <v>14853.26</v>
      </c>
    </row>
    <row r="51" spans="1:17" ht="15.75" thickBot="1" x14ac:dyDescent="0.3">
      <c r="A51" s="12"/>
      <c r="B51" s="181"/>
      <c r="C51" s="34"/>
      <c r="D51" s="34"/>
      <c r="E51" s="104"/>
      <c r="F51" s="178"/>
      <c r="G51" s="25"/>
      <c r="I51" s="246"/>
      <c r="J51" s="250"/>
      <c r="K51" s="243"/>
      <c r="L51" s="208"/>
      <c r="M51" s="243"/>
      <c r="N51" s="243"/>
      <c r="O51" s="238"/>
      <c r="P51" s="239"/>
      <c r="Q51" s="240"/>
    </row>
    <row r="52" spans="1:17" ht="15.75" thickBot="1" x14ac:dyDescent="0.3">
      <c r="A52" s="258" t="s">
        <v>28</v>
      </c>
      <c r="B52" s="260"/>
      <c r="C52" s="260"/>
      <c r="D52" s="260"/>
      <c r="E52" s="260"/>
      <c r="F52" s="266"/>
      <c r="G52" s="16">
        <f>G48</f>
        <v>0</v>
      </c>
      <c r="I52" s="268" t="s">
        <v>28</v>
      </c>
      <c r="J52" s="259"/>
      <c r="K52" s="259"/>
      <c r="L52" s="259"/>
      <c r="M52" s="259"/>
      <c r="N52" s="259"/>
      <c r="O52" s="259"/>
      <c r="P52" s="261"/>
      <c r="Q52" s="56">
        <f>Q48+Q49+Q50</f>
        <v>117693.51</v>
      </c>
    </row>
    <row r="53" spans="1:17" ht="15.75" customHeight="1" thickBot="1" x14ac:dyDescent="0.3">
      <c r="A53" s="265" t="s">
        <v>16</v>
      </c>
      <c r="B53" s="256"/>
      <c r="C53" s="256"/>
      <c r="D53" s="256"/>
      <c r="E53" s="256"/>
      <c r="F53" s="257"/>
      <c r="G53" s="16">
        <f>G47+G52</f>
        <v>0</v>
      </c>
      <c r="I53" s="265" t="s">
        <v>16</v>
      </c>
      <c r="J53" s="256"/>
      <c r="K53" s="256"/>
      <c r="L53" s="256"/>
      <c r="M53" s="256"/>
      <c r="N53" s="256"/>
      <c r="O53" s="256"/>
      <c r="P53" s="257"/>
      <c r="Q53" s="16">
        <f>Q47+Q52</f>
        <v>171018.43</v>
      </c>
    </row>
    <row r="56" spans="1:17" x14ac:dyDescent="0.25">
      <c r="Q56" s="74"/>
    </row>
  </sheetData>
  <mergeCells count="52">
    <mergeCell ref="O12:O13"/>
    <mergeCell ref="P12:P13"/>
    <mergeCell ref="Q12:Q13"/>
    <mergeCell ref="N26:N27"/>
    <mergeCell ref="O26:O27"/>
    <mergeCell ref="P26:P27"/>
    <mergeCell ref="Q26:Q27"/>
    <mergeCell ref="N18:N22"/>
    <mergeCell ref="K10:K11"/>
    <mergeCell ref="P10:P11"/>
    <mergeCell ref="N10:N11"/>
    <mergeCell ref="O10:O11"/>
    <mergeCell ref="Q10:Q11"/>
    <mergeCell ref="I42:P42"/>
    <mergeCell ref="J45:J46"/>
    <mergeCell ref="M45:M46"/>
    <mergeCell ref="I34:I37"/>
    <mergeCell ref="J34:J37"/>
    <mergeCell ref="K36:K37"/>
    <mergeCell ref="M34:M37"/>
    <mergeCell ref="N34:N37"/>
    <mergeCell ref="I52:P52"/>
    <mergeCell ref="I53:P53"/>
    <mergeCell ref="I17:P17"/>
    <mergeCell ref="I23:P23"/>
    <mergeCell ref="I30:P30"/>
    <mergeCell ref="I38:P38"/>
    <mergeCell ref="I41:P41"/>
    <mergeCell ref="J24:J25"/>
    <mergeCell ref="I24:I25"/>
    <mergeCell ref="J26:J27"/>
    <mergeCell ref="J28:J29"/>
    <mergeCell ref="I26:I27"/>
    <mergeCell ref="I28:I29"/>
    <mergeCell ref="I18:I22"/>
    <mergeCell ref="K18:K22"/>
    <mergeCell ref="M18:M22"/>
    <mergeCell ref="A17:F17"/>
    <mergeCell ref="A30:F30"/>
    <mergeCell ref="A23:F23"/>
    <mergeCell ref="A41:F41"/>
    <mergeCell ref="A53:F53"/>
    <mergeCell ref="A52:F52"/>
    <mergeCell ref="B47:F47"/>
    <mergeCell ref="A42:F42"/>
    <mergeCell ref="A38:F38"/>
    <mergeCell ref="M48:M51"/>
    <mergeCell ref="N48:N51"/>
    <mergeCell ref="I48:I51"/>
    <mergeCell ref="J48:J51"/>
    <mergeCell ref="I47:P47"/>
    <mergeCell ref="K48:K51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L24" sqref="L24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14.140625" customWidth="1"/>
    <col min="7" max="7" width="20.140625" customWidth="1"/>
    <col min="8" max="8" width="14.7109375" customWidth="1"/>
  </cols>
  <sheetData>
    <row r="3" spans="1:10" ht="19.5" x14ac:dyDescent="0.4">
      <c r="D3" s="2"/>
    </row>
    <row r="6" spans="1:10" ht="27.75" customHeight="1" x14ac:dyDescent="0.4">
      <c r="D6" s="2" t="s">
        <v>132</v>
      </c>
    </row>
    <row r="8" spans="1:10" ht="17.25" customHeight="1" thickBot="1" x14ac:dyDescent="0.3"/>
    <row r="9" spans="1:10" ht="17.25" customHeight="1" x14ac:dyDescent="0.25">
      <c r="A9" s="21" t="s">
        <v>3</v>
      </c>
      <c r="B9" s="20" t="s">
        <v>4</v>
      </c>
      <c r="C9" s="317" t="s">
        <v>79</v>
      </c>
      <c r="D9" s="4" t="s">
        <v>5</v>
      </c>
      <c r="E9" s="5" t="s">
        <v>6</v>
      </c>
      <c r="F9" s="5" t="s">
        <v>13</v>
      </c>
      <c r="G9" s="5" t="s">
        <v>7</v>
      </c>
      <c r="H9" s="17" t="s">
        <v>14</v>
      </c>
    </row>
    <row r="10" spans="1:10" ht="17.25" customHeight="1" thickBot="1" x14ac:dyDescent="0.3">
      <c r="A10" s="174" t="s">
        <v>8</v>
      </c>
      <c r="B10" s="144"/>
      <c r="C10" s="318"/>
      <c r="D10" s="93"/>
      <c r="E10" s="93" t="s">
        <v>9</v>
      </c>
      <c r="F10" s="6" t="s">
        <v>15</v>
      </c>
      <c r="G10" s="6" t="s">
        <v>10</v>
      </c>
      <c r="H10" s="22" t="s">
        <v>11</v>
      </c>
    </row>
    <row r="11" spans="1:10" x14ac:dyDescent="0.25">
      <c r="A11" s="319">
        <v>1</v>
      </c>
      <c r="B11" s="149" t="s">
        <v>124</v>
      </c>
      <c r="C11" s="139" t="s">
        <v>34</v>
      </c>
      <c r="D11" s="19" t="s">
        <v>86</v>
      </c>
      <c r="E11" s="126" t="s">
        <v>35</v>
      </c>
      <c r="F11" s="61" t="s">
        <v>70</v>
      </c>
      <c r="G11" s="88" t="s">
        <v>71</v>
      </c>
      <c r="H11" s="108">
        <v>12341.91</v>
      </c>
      <c r="J11" s="74"/>
    </row>
    <row r="12" spans="1:10" x14ac:dyDescent="0.25">
      <c r="A12" s="302"/>
      <c r="B12" s="173"/>
      <c r="C12" s="145" t="s">
        <v>36</v>
      </c>
      <c r="D12" s="8"/>
      <c r="E12" s="146"/>
      <c r="F12" s="61"/>
      <c r="G12" s="88"/>
      <c r="H12" s="108"/>
      <c r="J12" s="74"/>
    </row>
    <row r="13" spans="1:10" x14ac:dyDescent="0.25">
      <c r="A13" s="302"/>
      <c r="B13" s="173"/>
      <c r="C13" s="173"/>
      <c r="D13" s="8"/>
      <c r="E13" s="146"/>
      <c r="F13" s="61"/>
      <c r="G13" s="88"/>
      <c r="H13" s="108"/>
      <c r="J13" s="74"/>
    </row>
    <row r="14" spans="1:10" ht="15.75" thickBot="1" x14ac:dyDescent="0.3">
      <c r="A14" s="320"/>
      <c r="B14" s="92"/>
      <c r="C14" s="92"/>
      <c r="D14" s="33"/>
      <c r="E14" s="140"/>
      <c r="F14" s="82"/>
      <c r="G14" s="141"/>
      <c r="H14" s="142"/>
      <c r="J14" s="74"/>
    </row>
    <row r="15" spans="1:10" ht="15.75" customHeight="1" thickBot="1" x14ac:dyDescent="0.3">
      <c r="A15" s="262" t="s">
        <v>85</v>
      </c>
      <c r="B15" s="263"/>
      <c r="C15" s="263"/>
      <c r="D15" s="263"/>
      <c r="E15" s="263"/>
      <c r="F15" s="256"/>
      <c r="G15" s="257"/>
      <c r="H15" s="148">
        <f>SUM(H11:H14)</f>
        <v>12341.91</v>
      </c>
      <c r="J15" s="74"/>
    </row>
    <row r="16" spans="1:10" ht="15" customHeight="1" x14ac:dyDescent="0.25">
      <c r="A16" s="52"/>
      <c r="B16" s="175"/>
      <c r="C16" s="53"/>
      <c r="D16" s="19"/>
      <c r="E16" s="41"/>
      <c r="F16" s="45"/>
      <c r="G16" s="35"/>
      <c r="H16" s="86"/>
      <c r="J16" s="74"/>
    </row>
    <row r="17" spans="1:10" ht="15.75" thickBot="1" x14ac:dyDescent="0.3">
      <c r="A17" s="105"/>
      <c r="B17" s="76"/>
      <c r="C17" s="76"/>
      <c r="D17" s="99"/>
      <c r="E17" s="100"/>
      <c r="F17" s="98"/>
      <c r="G17" s="101"/>
      <c r="H17" s="72"/>
      <c r="J17" s="74"/>
    </row>
    <row r="18" spans="1:10" ht="15.75" customHeight="1" thickBot="1" x14ac:dyDescent="0.3">
      <c r="A18" s="265" t="s">
        <v>87</v>
      </c>
      <c r="B18" s="256"/>
      <c r="C18" s="256"/>
      <c r="D18" s="256"/>
      <c r="E18" s="256"/>
      <c r="F18" s="256"/>
      <c r="G18" s="257"/>
      <c r="H18" s="147">
        <f>H16</f>
        <v>0</v>
      </c>
      <c r="J18" s="74"/>
    </row>
    <row r="19" spans="1:10" x14ac:dyDescent="0.25">
      <c r="A19" s="11">
        <v>1</v>
      </c>
      <c r="B19" s="79" t="s">
        <v>89</v>
      </c>
      <c r="C19" s="53" t="s">
        <v>80</v>
      </c>
      <c r="D19" s="19" t="s">
        <v>86</v>
      </c>
      <c r="E19" s="170" t="s">
        <v>81</v>
      </c>
      <c r="F19" s="172" t="s">
        <v>90</v>
      </c>
      <c r="G19" s="44" t="s">
        <v>91</v>
      </c>
      <c r="H19" s="132">
        <v>480</v>
      </c>
      <c r="J19" s="74"/>
    </row>
    <row r="20" spans="1:10" x14ac:dyDescent="0.25">
      <c r="A20" s="80"/>
      <c r="B20" s="8"/>
      <c r="C20" s="8" t="s">
        <v>82</v>
      </c>
      <c r="D20" s="8"/>
      <c r="E20" s="81"/>
      <c r="F20" s="143" t="s">
        <v>90</v>
      </c>
      <c r="G20" s="35" t="s">
        <v>92</v>
      </c>
      <c r="H20" s="108">
        <v>59209.2</v>
      </c>
      <c r="J20" s="74"/>
    </row>
    <row r="21" spans="1:10" ht="15.75" customHeight="1" x14ac:dyDescent="0.25">
      <c r="A21" s="106"/>
      <c r="B21" s="57"/>
      <c r="C21" s="57"/>
      <c r="D21" s="8"/>
      <c r="E21" s="60"/>
      <c r="F21" s="143" t="s">
        <v>90</v>
      </c>
      <c r="G21" s="35" t="s">
        <v>93</v>
      </c>
      <c r="H21" s="108">
        <v>639.6</v>
      </c>
      <c r="J21" s="74"/>
    </row>
    <row r="22" spans="1:10" ht="15.75" thickBot="1" x14ac:dyDescent="0.3">
      <c r="A22" s="12"/>
      <c r="B22" s="33"/>
      <c r="C22" s="33"/>
      <c r="D22" s="33"/>
      <c r="E22" s="34"/>
      <c r="F22" s="91" t="s">
        <v>90</v>
      </c>
      <c r="G22" s="29" t="s">
        <v>94</v>
      </c>
      <c r="H22" s="73">
        <v>120</v>
      </c>
      <c r="J22" s="74"/>
    </row>
    <row r="23" spans="1:10" ht="15.75" customHeight="1" thickBot="1" x14ac:dyDescent="0.3">
      <c r="A23" s="265" t="s">
        <v>30</v>
      </c>
      <c r="B23" s="256"/>
      <c r="C23" s="256"/>
      <c r="D23" s="256"/>
      <c r="E23" s="256"/>
      <c r="F23" s="256"/>
      <c r="G23" s="257"/>
      <c r="H23" s="16">
        <f>SUM(H19:H22)</f>
        <v>60448.799999999996</v>
      </c>
    </row>
    <row r="24" spans="1:10" ht="15.75" customHeight="1" thickBot="1" x14ac:dyDescent="0.3">
      <c r="A24" s="265" t="s">
        <v>31</v>
      </c>
      <c r="B24" s="256"/>
      <c r="C24" s="256"/>
      <c r="D24" s="256"/>
      <c r="E24" s="256"/>
      <c r="F24" s="256"/>
      <c r="G24" s="257"/>
      <c r="H24" s="16">
        <f>H15+H18+H23</f>
        <v>72790.709999999992</v>
      </c>
    </row>
  </sheetData>
  <mergeCells count="6">
    <mergeCell ref="A15:G15"/>
    <mergeCell ref="A23:G23"/>
    <mergeCell ref="A24:G24"/>
    <mergeCell ref="A18:G18"/>
    <mergeCell ref="C9:C10"/>
    <mergeCell ref="A11:A14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2019-10-23T13:03:34Z</cp:lastPrinted>
  <dcterms:created xsi:type="dcterms:W3CDTF">2018-07-04T12:33:56Z</dcterms:created>
  <dcterms:modified xsi:type="dcterms:W3CDTF">2019-10-23T13:47:16Z</dcterms:modified>
</cp:coreProperties>
</file>